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370" tabRatio="746" activeTab="0"/>
  </bookViews>
  <sheets>
    <sheet name="2019年1-6月收入" sheetId="1" r:id="rId1"/>
    <sheet name="2019年1-6月支出  " sheetId="2" r:id="rId2"/>
  </sheets>
  <definedNames>
    <definedName name="_xlnm.Print_Area" localSheetId="0">'2019年1-6月收入'!$A$1:$F$27</definedName>
    <definedName name="_xlnm.Print_Area" localSheetId="1">'2019年1-6月支出  '!$A$1:$J$29</definedName>
  </definedNames>
  <calcPr fullCalcOnLoad="1"/>
</workbook>
</file>

<file path=xl/sharedStrings.xml><?xml version="1.0" encoding="utf-8"?>
<sst xmlns="http://schemas.openxmlformats.org/spreadsheetml/2006/main" count="72" uniqueCount="69">
  <si>
    <t>表1：</t>
  </si>
  <si>
    <t>雨花台区2019年1-6月财政收入完成情况表</t>
  </si>
  <si>
    <t>单位：万元</t>
  </si>
  <si>
    <t>项    目</t>
  </si>
  <si>
    <t>年度预算</t>
  </si>
  <si>
    <t>累计完成</t>
  </si>
  <si>
    <t>上年同期</t>
  </si>
  <si>
    <r>
      <t>同比增幅</t>
    </r>
    <r>
      <rPr>
        <sz val="12"/>
        <rFont val="Times New Roman"/>
        <family val="1"/>
      </rPr>
      <t>%</t>
    </r>
  </si>
  <si>
    <r>
      <t>完成年度预算</t>
    </r>
    <r>
      <rPr>
        <sz val="12"/>
        <rFont val="Times New Roman"/>
        <family val="1"/>
      </rPr>
      <t>%</t>
    </r>
  </si>
  <si>
    <t>一、税收收入</t>
  </si>
  <si>
    <t xml:space="preserve">    1、增值税</t>
  </si>
  <si>
    <t xml:space="preserve">    2、企业所得税</t>
  </si>
  <si>
    <t xml:space="preserve">    3、个人所得税</t>
  </si>
  <si>
    <t xml:space="preserve">    4、房产税</t>
  </si>
  <si>
    <t xml:space="preserve">    5、印花税</t>
  </si>
  <si>
    <t xml:space="preserve">    6、车船税</t>
  </si>
  <si>
    <t xml:space="preserve">    7、耕地占用税</t>
  </si>
  <si>
    <t xml:space="preserve">    8、城市维护建设税</t>
  </si>
  <si>
    <t xml:space="preserve">    9、环境保护税</t>
  </si>
  <si>
    <t xml:space="preserve">    10、城镇土地使用税</t>
  </si>
  <si>
    <t xml:space="preserve">    11、营业税</t>
  </si>
  <si>
    <t>二、非税收入</t>
  </si>
  <si>
    <t xml:space="preserve">    1、文化事业建设费</t>
  </si>
  <si>
    <t xml:space="preserve">    2、教育费附加</t>
  </si>
  <si>
    <t xml:space="preserve">    3、地方教育费附加</t>
  </si>
  <si>
    <t xml:space="preserve">    4、行政性收费</t>
  </si>
  <si>
    <t xml:space="preserve">    5、罚没收入</t>
  </si>
  <si>
    <t xml:space="preserve">    6、国有资源有偿使用收入</t>
  </si>
  <si>
    <t xml:space="preserve">    7、税务部门罚没收入</t>
  </si>
  <si>
    <t>一般公共预算收入合计</t>
  </si>
  <si>
    <t>政府性基金收入小计</t>
  </si>
  <si>
    <t>总计</t>
  </si>
  <si>
    <t>表2：</t>
  </si>
  <si>
    <t>雨花台区2019年1-6月财政支出执行情况表</t>
  </si>
  <si>
    <t>本月止累计执行情况</t>
  </si>
  <si>
    <t>合计</t>
  </si>
  <si>
    <t>年初预算</t>
  </si>
  <si>
    <t>上年结转</t>
  </si>
  <si>
    <t>市专项</t>
  </si>
  <si>
    <t>新增债</t>
  </si>
  <si>
    <t>实际完成</t>
  </si>
  <si>
    <t>完成预算%</t>
  </si>
  <si>
    <t>上年实际</t>
  </si>
  <si>
    <t>增幅%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</si>
  <si>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</si>
  <si>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</si>
  <si>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</si>
  <si>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</si>
  <si>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</si>
  <si>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</si>
  <si>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</si>
  <si>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</si>
  <si>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</si>
  <si>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</si>
  <si>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</si>
  <si>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</si>
  <si>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</si>
  <si>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</si>
  <si>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</si>
  <si>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</si>
  <si>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</si>
  <si>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十八、灾害防治及应急管理支出</t>
  </si>
  <si>
    <t>十九、其他支出</t>
  </si>
  <si>
    <t>二十、债务付息支出</t>
  </si>
  <si>
    <t>二十一、债务发行费用支出</t>
  </si>
  <si>
    <t>一般公共预算支出小计</t>
  </si>
  <si>
    <t>政府性基金支出小计</t>
  </si>
  <si>
    <t>总  计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</si>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</sst>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0_);[Red]\(#,##0.00\)"/>
    <numFmt numFmtId="180" formatCode="0.00_ "/>
    <numFmt numFmtId="181" formatCode="0.0_);[Red]\(0.0\)"/>
    <numFmt numFmtId="182" formatCode="#,##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11"/>
      <name val="方正仿宋_GBK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方正小标宋_GBK"/>
      <family val="4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方正仿宋_GBK"/>
      <family val="4"/>
    </font>
    <font>
      <sz val="12"/>
      <name val="Times New Roman"/>
      <family val="1"/>
    </font>
    <font>
      <sz val="10"/>
      <name val="方正仿宋_GBK"/>
      <family val="4"/>
    </font>
    <font>
      <sz val="11"/>
      <name val="宋体"/>
      <family val="0"/>
    </font>
    <font>
      <sz val="16"/>
      <name val="宋体"/>
      <family val="0"/>
    </font>
    <font>
      <sz val="10"/>
      <color indexed="10"/>
      <name val="Times New Roman"/>
      <family val="1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0" fontId="0" fillId="0" borderId="0" xfId="40" applyFill="1" applyAlignment="1">
      <alignment vertical="center"/>
      <protection/>
    </xf>
    <xf numFmtId="176" fontId="0" fillId="0" borderId="0" xfId="40" applyNumberFormat="1" applyFill="1" applyAlignment="1">
      <alignment vertical="center"/>
      <protection/>
    </xf>
    <xf numFmtId="177" fontId="0" fillId="0" borderId="0" xfId="40" applyNumberForma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8" fillId="0" borderId="0" xfId="40" applyFont="1" applyFill="1" applyAlignment="1">
      <alignment vertical="center"/>
      <protection/>
    </xf>
    <xf numFmtId="176" fontId="8" fillId="0" borderId="0" xfId="40" applyNumberFormat="1" applyFont="1" applyFill="1" applyAlignment="1">
      <alignment horizontal="centerContinuous" vertical="center"/>
      <protection/>
    </xf>
    <xf numFmtId="177" fontId="8" fillId="0" borderId="0" xfId="40" applyNumberFormat="1" applyFont="1" applyFill="1" applyAlignment="1">
      <alignment horizontal="centerContinuous" vertical="center"/>
      <protection/>
    </xf>
    <xf numFmtId="0" fontId="4" fillId="0" borderId="10" xfId="40" applyFont="1" applyFill="1" applyBorder="1" applyAlignment="1">
      <alignment horizontal="centerContinuous" vertical="center"/>
      <protection/>
    </xf>
    <xf numFmtId="176" fontId="4" fillId="0" borderId="10" xfId="40" applyNumberFormat="1" applyFont="1" applyFill="1" applyBorder="1" applyAlignment="1">
      <alignment horizontal="centerContinuous" vertical="center"/>
      <protection/>
    </xf>
    <xf numFmtId="177" fontId="4" fillId="0" borderId="10" xfId="40" applyNumberFormat="1" applyFont="1" applyFill="1" applyBorder="1" applyAlignment="1">
      <alignment horizontal="centerContinuous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177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vertical="center"/>
      <protection/>
    </xf>
    <xf numFmtId="178" fontId="9" fillId="0" borderId="10" xfId="40" applyNumberFormat="1" applyFont="1" applyFill="1" applyBorder="1" applyAlignment="1">
      <alignment horizontal="right" vertical="center"/>
      <protection/>
    </xf>
    <xf numFmtId="178" fontId="9" fillId="0" borderId="11" xfId="40" applyNumberFormat="1" applyFont="1" applyFill="1" applyBorder="1" applyAlignment="1">
      <alignment horizontal="right" vertical="center"/>
      <protection/>
    </xf>
    <xf numFmtId="176" fontId="9" fillId="0" borderId="10" xfId="40" applyNumberFormat="1" applyFont="1" applyFill="1" applyBorder="1" applyAlignment="1">
      <alignment horizontal="right" vertical="center"/>
      <protection/>
    </xf>
    <xf numFmtId="177" fontId="9" fillId="0" borderId="10" xfId="40" applyNumberFormat="1" applyFont="1" applyFill="1" applyBorder="1" applyAlignment="1">
      <alignment horizontal="right" vertical="center"/>
      <protection/>
    </xf>
    <xf numFmtId="0" fontId="4" fillId="0" borderId="10" xfId="40" applyFont="1" applyFill="1" applyBorder="1" applyAlignment="1">
      <alignment vertical="center"/>
      <protection/>
    </xf>
    <xf numFmtId="180" fontId="4" fillId="0" borderId="12" xfId="40" applyNumberFormat="1" applyFont="1" applyFill="1" applyBorder="1" applyAlignment="1" applyProtection="1">
      <alignment vertical="center"/>
      <protection/>
    </xf>
    <xf numFmtId="0" fontId="4" fillId="0" borderId="10" xfId="40" applyFont="1" applyFill="1" applyBorder="1" applyAlignment="1">
      <alignment vertical="center" wrapText="1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11" fillId="0" borderId="0" xfId="40" applyFont="1" applyFill="1" applyAlignment="1">
      <alignment vertical="center"/>
      <protection/>
    </xf>
    <xf numFmtId="176" fontId="11" fillId="0" borderId="0" xfId="40" applyNumberFormat="1" applyFont="1" applyFill="1" applyAlignment="1">
      <alignment vertical="center"/>
      <protection/>
    </xf>
    <xf numFmtId="177" fontId="11" fillId="0" borderId="0" xfId="40" applyNumberFormat="1" applyFont="1" applyFill="1" applyAlignment="1">
      <alignment vertical="center"/>
      <protection/>
    </xf>
    <xf numFmtId="181" fontId="5" fillId="0" borderId="0" xfId="0" applyNumberFormat="1" applyFont="1" applyFill="1" applyAlignment="1">
      <alignment horizontal="center" vertical="center"/>
    </xf>
    <xf numFmtId="176" fontId="12" fillId="0" borderId="0" xfId="40" applyNumberFormat="1" applyFont="1" applyFill="1" applyAlignment="1">
      <alignment horizontal="centerContinuous"/>
      <protection/>
    </xf>
    <xf numFmtId="177" fontId="9" fillId="0" borderId="0" xfId="40" applyNumberFormat="1" applyFont="1" applyFill="1" applyAlignment="1">
      <alignment horizontal="centerContinuous" vertical="center"/>
      <protection/>
    </xf>
    <xf numFmtId="177" fontId="4" fillId="0" borderId="10" xfId="40" applyNumberFormat="1" applyFont="1" applyFill="1" applyBorder="1" applyAlignment="1">
      <alignment horizontal="center" vertical="center"/>
      <protection/>
    </xf>
    <xf numFmtId="182" fontId="13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31" fontId="4" fillId="0" borderId="13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81" fontId="9" fillId="0" borderId="10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0" fontId="7" fillId="0" borderId="0" xfId="40" applyFont="1" applyAlignment="1">
      <alignment horizontal="center" vertical="center"/>
      <protection/>
    </xf>
    <xf numFmtId="0" fontId="7" fillId="0" borderId="0" xfId="40" applyFont="1" applyFill="1" applyAlignment="1">
      <alignment horizontal="center" vertical="center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年6月支出执行情况表7.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Zeros="0"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5" sqref="J25"/>
    </sheetView>
  </sheetViews>
  <sheetFormatPr defaultColWidth="9.00390625" defaultRowHeight="14.25"/>
  <cols>
    <col min="1" max="1" width="26.875" style="8" customWidth="1"/>
    <col min="2" max="2" width="8.50390625" style="9" customWidth="1"/>
    <col min="3" max="3" width="13.50390625" style="9" customWidth="1"/>
    <col min="4" max="4" width="13.50390625" style="10" customWidth="1"/>
    <col min="5" max="5" width="13.50390625" style="11" customWidth="1"/>
    <col min="6" max="6" width="8.625" style="34" customWidth="1"/>
    <col min="7" max="16384" width="9.00390625" style="1" customWidth="1"/>
  </cols>
  <sheetData>
    <row r="1" ht="16.5" customHeight="1">
      <c r="A1" s="8" t="s">
        <v>0</v>
      </c>
    </row>
    <row r="2" spans="1:6" ht="33" customHeight="1">
      <c r="A2" s="52" t="s">
        <v>1</v>
      </c>
      <c r="B2" s="52"/>
      <c r="C2" s="52"/>
      <c r="D2" s="52"/>
      <c r="E2" s="52"/>
      <c r="F2" s="52"/>
    </row>
    <row r="3" spans="1:6" ht="19.5" customHeight="1">
      <c r="A3" s="40"/>
      <c r="B3" s="41"/>
      <c r="C3" s="41"/>
      <c r="D3" s="42"/>
      <c r="E3" s="43" t="s">
        <v>2</v>
      </c>
      <c r="F3" s="44"/>
    </row>
    <row r="4" spans="1:6" ht="43.5" customHeight="1">
      <c r="A4" s="45" t="s">
        <v>3</v>
      </c>
      <c r="B4" s="45" t="s">
        <v>4</v>
      </c>
      <c r="C4" s="45" t="s">
        <v>5</v>
      </c>
      <c r="D4" s="45" t="s">
        <v>6</v>
      </c>
      <c r="E4" s="45" t="s">
        <v>7</v>
      </c>
      <c r="F4" s="45" t="s">
        <v>8</v>
      </c>
    </row>
    <row r="5" spans="1:6" s="38" customFormat="1" ht="23.25" customHeight="1">
      <c r="A5" s="46" t="s">
        <v>9</v>
      </c>
      <c r="B5" s="47">
        <v>816000</v>
      </c>
      <c r="C5" s="47">
        <f>SUM(C6:C16)</f>
        <v>418065</v>
      </c>
      <c r="D5" s="47">
        <f>SUM(D6:D16)</f>
        <v>448087.8</v>
      </c>
      <c r="E5" s="48">
        <f aca="true" t="shared" si="0" ref="E5:E21">(C5-D5)/D5*100</f>
        <v>-6.700204736660982</v>
      </c>
      <c r="F5" s="49">
        <f>C5/B5*100</f>
        <v>51.23345588235294</v>
      </c>
    </row>
    <row r="6" spans="1:6" s="39" customFormat="1" ht="23.25" customHeight="1">
      <c r="A6" s="46" t="s">
        <v>10</v>
      </c>
      <c r="B6" s="47"/>
      <c r="C6" s="47">
        <v>220080</v>
      </c>
      <c r="D6" s="47">
        <v>210733.95999999996</v>
      </c>
      <c r="E6" s="48">
        <f t="shared" si="0"/>
        <v>4.434994720357382</v>
      </c>
      <c r="F6" s="49"/>
    </row>
    <row r="7" spans="1:6" s="39" customFormat="1" ht="23.25" customHeight="1">
      <c r="A7" s="46" t="s">
        <v>11</v>
      </c>
      <c r="B7" s="47"/>
      <c r="C7" s="47">
        <v>71985</v>
      </c>
      <c r="D7" s="47">
        <v>71264</v>
      </c>
      <c r="E7" s="48">
        <f t="shared" si="0"/>
        <v>1.0117310282891783</v>
      </c>
      <c r="F7" s="49"/>
    </row>
    <row r="8" spans="1:6" s="39" customFormat="1" ht="23.25" customHeight="1">
      <c r="A8" s="46" t="s">
        <v>12</v>
      </c>
      <c r="B8" s="47"/>
      <c r="C8" s="47">
        <v>56109</v>
      </c>
      <c r="D8" s="47">
        <v>89188.26</v>
      </c>
      <c r="E8" s="48">
        <f t="shared" si="0"/>
        <v>-37.08925367531556</v>
      </c>
      <c r="F8" s="49"/>
    </row>
    <row r="9" spans="1:6" s="39" customFormat="1" ht="23.25" customHeight="1">
      <c r="A9" s="46" t="s">
        <v>13</v>
      </c>
      <c r="B9" s="47"/>
      <c r="C9" s="47">
        <v>21341</v>
      </c>
      <c r="D9" s="47">
        <v>20337.93</v>
      </c>
      <c r="E9" s="48">
        <f t="shared" si="0"/>
        <v>4.93201618847149</v>
      </c>
      <c r="F9" s="49"/>
    </row>
    <row r="10" spans="1:6" s="39" customFormat="1" ht="23.25" customHeight="1">
      <c r="A10" s="46" t="s">
        <v>14</v>
      </c>
      <c r="B10" s="47"/>
      <c r="C10" s="47">
        <v>5863</v>
      </c>
      <c r="D10" s="47">
        <v>7819.34</v>
      </c>
      <c r="E10" s="48">
        <f t="shared" si="0"/>
        <v>-25.01924714873634</v>
      </c>
      <c r="F10" s="49"/>
    </row>
    <row r="11" spans="1:6" s="39" customFormat="1" ht="23.25" customHeight="1">
      <c r="A11" s="46" t="s">
        <v>15</v>
      </c>
      <c r="B11" s="47"/>
      <c r="C11" s="47">
        <v>1411</v>
      </c>
      <c r="D11" s="47">
        <v>1257</v>
      </c>
      <c r="E11" s="48">
        <f t="shared" si="0"/>
        <v>12.251392203659508</v>
      </c>
      <c r="F11" s="49"/>
    </row>
    <row r="12" spans="1:6" s="39" customFormat="1" ht="23.25" customHeight="1">
      <c r="A12" s="46" t="s">
        <v>16</v>
      </c>
      <c r="B12" s="47"/>
      <c r="C12" s="47">
        <v>1611</v>
      </c>
      <c r="D12" s="47">
        <v>39.11</v>
      </c>
      <c r="E12" s="48">
        <f t="shared" si="0"/>
        <v>4019.151112247507</v>
      </c>
      <c r="F12" s="49"/>
    </row>
    <row r="13" spans="1:6" s="39" customFormat="1" ht="23.25" customHeight="1">
      <c r="A13" s="50" t="s">
        <v>17</v>
      </c>
      <c r="B13" s="47"/>
      <c r="C13" s="47">
        <v>30585</v>
      </c>
      <c r="D13" s="47">
        <v>40466.78</v>
      </c>
      <c r="E13" s="48">
        <f t="shared" si="0"/>
        <v>-24.419486798801383</v>
      </c>
      <c r="F13" s="49"/>
    </row>
    <row r="14" spans="1:6" s="39" customFormat="1" ht="23.25" customHeight="1">
      <c r="A14" s="50" t="s">
        <v>18</v>
      </c>
      <c r="B14" s="47"/>
      <c r="C14" s="47">
        <v>3763</v>
      </c>
      <c r="D14" s="47">
        <v>2198.17</v>
      </c>
      <c r="E14" s="48">
        <f t="shared" si="0"/>
        <v>71.18785171301583</v>
      </c>
      <c r="F14" s="49"/>
    </row>
    <row r="15" spans="1:6" s="39" customFormat="1" ht="23.25" customHeight="1">
      <c r="A15" s="50" t="s">
        <v>19</v>
      </c>
      <c r="B15" s="47"/>
      <c r="C15" s="47">
        <v>5317</v>
      </c>
      <c r="D15" s="47">
        <v>5520.83</v>
      </c>
      <c r="E15" s="48">
        <f t="shared" si="0"/>
        <v>-3.6920173234821565</v>
      </c>
      <c r="F15" s="49"/>
    </row>
    <row r="16" spans="1:6" s="39" customFormat="1" ht="23.25" customHeight="1">
      <c r="A16" s="46" t="s">
        <v>20</v>
      </c>
      <c r="B16" s="47"/>
      <c r="C16" s="47"/>
      <c r="D16" s="47">
        <v>-737.58</v>
      </c>
      <c r="E16" s="48">
        <f t="shared" si="0"/>
        <v>-100</v>
      </c>
      <c r="F16" s="49"/>
    </row>
    <row r="17" spans="1:6" s="38" customFormat="1" ht="23.25" customHeight="1">
      <c r="A17" s="46" t="s">
        <v>21</v>
      </c>
      <c r="B17" s="47">
        <v>75000</v>
      </c>
      <c r="C17" s="47">
        <f>SUM(C18:C24)</f>
        <v>77562</v>
      </c>
      <c r="D17" s="47">
        <f>SUM(D18:D24)</f>
        <v>36350.2</v>
      </c>
      <c r="E17" s="48">
        <f t="shared" si="0"/>
        <v>113.37434181930226</v>
      </c>
      <c r="F17" s="49">
        <f>C17/B17*100</f>
        <v>103.416</v>
      </c>
    </row>
    <row r="18" spans="1:6" ht="23.25" customHeight="1">
      <c r="A18" s="50" t="s">
        <v>22</v>
      </c>
      <c r="B18" s="47"/>
      <c r="C18" s="47">
        <v>1460</v>
      </c>
      <c r="D18" s="47">
        <v>995.03</v>
      </c>
      <c r="E18" s="48">
        <f t="shared" si="0"/>
        <v>46.72924434439163</v>
      </c>
      <c r="F18" s="49"/>
    </row>
    <row r="19" spans="1:6" s="39" customFormat="1" ht="23.25" customHeight="1">
      <c r="A19" s="50" t="s">
        <v>23</v>
      </c>
      <c r="B19" s="47"/>
      <c r="C19" s="47">
        <v>13055</v>
      </c>
      <c r="D19" s="47">
        <v>17280.69</v>
      </c>
      <c r="E19" s="48">
        <f t="shared" si="0"/>
        <v>-24.453248105255053</v>
      </c>
      <c r="F19" s="49"/>
    </row>
    <row r="20" spans="1:6" s="39" customFormat="1" ht="23.25" customHeight="1">
      <c r="A20" s="50" t="s">
        <v>24</v>
      </c>
      <c r="B20" s="47"/>
      <c r="C20" s="47">
        <v>8704</v>
      </c>
      <c r="D20" s="47">
        <v>11520</v>
      </c>
      <c r="E20" s="48">
        <f t="shared" si="0"/>
        <v>-24.444444444444443</v>
      </c>
      <c r="F20" s="49"/>
    </row>
    <row r="21" spans="1:6" s="39" customFormat="1" ht="23.25" customHeight="1">
      <c r="A21" s="46" t="s">
        <v>25</v>
      </c>
      <c r="B21" s="47"/>
      <c r="C21" s="47">
        <v>25488</v>
      </c>
      <c r="D21" s="47">
        <v>2000</v>
      </c>
      <c r="E21" s="48">
        <f t="shared" si="0"/>
        <v>1174.4</v>
      </c>
      <c r="F21" s="49"/>
    </row>
    <row r="22" spans="1:6" s="39" customFormat="1" ht="23.25" customHeight="1">
      <c r="A22" s="46" t="s">
        <v>26</v>
      </c>
      <c r="B22" s="47"/>
      <c r="C22" s="47">
        <v>3423</v>
      </c>
      <c r="D22" s="47"/>
      <c r="E22" s="48"/>
      <c r="F22" s="49"/>
    </row>
    <row r="23" spans="1:6" s="39" customFormat="1" ht="23.25" customHeight="1">
      <c r="A23" s="50" t="s">
        <v>27</v>
      </c>
      <c r="B23" s="47"/>
      <c r="C23" s="47">
        <v>25432</v>
      </c>
      <c r="D23" s="47">
        <v>4526.35</v>
      </c>
      <c r="E23" s="48">
        <f>(C23-D23)/D23*100</f>
        <v>461.8655207838545</v>
      </c>
      <c r="F23" s="49"/>
    </row>
    <row r="24" spans="1:6" s="39" customFormat="1" ht="23.25" customHeight="1">
      <c r="A24" s="50" t="s">
        <v>28</v>
      </c>
      <c r="B24" s="47"/>
      <c r="C24" s="47"/>
      <c r="D24" s="47">
        <v>28.13</v>
      </c>
      <c r="E24" s="48">
        <f>(C24-D24)/D24*100</f>
        <v>-100</v>
      </c>
      <c r="F24" s="49"/>
    </row>
    <row r="25" spans="1:6" ht="24.75" customHeight="1">
      <c r="A25" s="51" t="s">
        <v>29</v>
      </c>
      <c r="B25" s="47">
        <v>891000</v>
      </c>
      <c r="C25" s="47">
        <f>C5+C17</f>
        <v>495627</v>
      </c>
      <c r="D25" s="47">
        <f>D5+D17</f>
        <v>484438</v>
      </c>
      <c r="E25" s="48">
        <f>(C25-D25)/D25*100</f>
        <v>2.3096866884926452</v>
      </c>
      <c r="F25" s="49">
        <f>C25/B25*100</f>
        <v>55.62592592592593</v>
      </c>
    </row>
    <row r="26" spans="1:6" ht="24.75" customHeight="1">
      <c r="A26" s="51" t="s">
        <v>30</v>
      </c>
      <c r="B26" s="47"/>
      <c r="C26" s="47"/>
      <c r="D26" s="47">
        <v>13572</v>
      </c>
      <c r="E26" s="48"/>
      <c r="F26" s="49"/>
    </row>
    <row r="27" spans="1:6" ht="28.5" customHeight="1">
      <c r="A27" s="51" t="s">
        <v>31</v>
      </c>
      <c r="B27" s="47">
        <f>B25+B26</f>
        <v>891000</v>
      </c>
      <c r="C27" s="47">
        <f>C25+C26</f>
        <v>495627</v>
      </c>
      <c r="D27" s="47">
        <f>D25+D26</f>
        <v>498010</v>
      </c>
      <c r="E27" s="48">
        <f>(C27-D27)/D27*100</f>
        <v>-0.47850444770185335</v>
      </c>
      <c r="F27" s="49">
        <f>C27/B27*100</f>
        <v>55.62592592592593</v>
      </c>
    </row>
  </sheetData>
  <sheetProtection/>
  <mergeCells count="1">
    <mergeCell ref="A2:F2"/>
  </mergeCells>
  <printOptions horizontalCentered="1"/>
  <pageMargins left="0.7874015748031497" right="0.7874015748031497" top="1.5748031496062993" bottom="0.7874015748031497" header="0.3937007874015748" footer="0.7874015748031497"/>
  <pageSetup firstPageNumber="10" useFirstPageNumber="1" horizontalDpi="600" verticalDpi="600" orientation="portrait" paperSize="9" scale="85" r:id="rId1"/>
  <headerFooter scaleWithDoc="0" alignWithMargins="0">
    <oddFooter>&amp;L 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Zeros="0" zoomScaleSheetLayoutView="100" zoomScalePageLayoutView="0" workbookViewId="0" topLeftCell="A19">
      <selection activeCell="B29" sqref="B29"/>
    </sheetView>
  </sheetViews>
  <sheetFormatPr defaultColWidth="9.00390625" defaultRowHeight="14.25"/>
  <cols>
    <col min="1" max="1" width="26.375" style="4" customWidth="1"/>
    <col min="2" max="3" width="9.00390625" style="5" customWidth="1"/>
    <col min="4" max="5" width="8.50390625" style="5" customWidth="1"/>
    <col min="6" max="6" width="8.875" style="5" customWidth="1"/>
    <col min="7" max="7" width="9.00390625" style="6" customWidth="1"/>
    <col min="8" max="8" width="6.625" style="7" customWidth="1"/>
    <col min="9" max="9" width="9.00390625" style="6" customWidth="1"/>
    <col min="10" max="10" width="7.875" style="7" customWidth="1"/>
    <col min="11" max="16384" width="9.00390625" style="5" customWidth="1"/>
  </cols>
  <sheetData>
    <row r="1" spans="1:9" s="1" customFormat="1" ht="16.5" customHeight="1">
      <c r="A1" s="8" t="s">
        <v>32</v>
      </c>
      <c r="B1" s="9"/>
      <c r="C1" s="9"/>
      <c r="D1" s="10"/>
      <c r="E1" s="10"/>
      <c r="F1" s="10"/>
      <c r="G1" s="10"/>
      <c r="H1" s="11"/>
      <c r="I1" s="34"/>
    </row>
    <row r="2" spans="1:10" s="2" customFormat="1" ht="33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3" customFormat="1" ht="19.5" customHeight="1">
      <c r="A3" s="4"/>
      <c r="B3" s="12"/>
      <c r="C3" s="12"/>
      <c r="D3" s="12"/>
      <c r="E3" s="12"/>
      <c r="F3" s="12"/>
      <c r="G3" s="13"/>
      <c r="H3" s="14"/>
      <c r="I3" s="35" t="s">
        <v>2</v>
      </c>
      <c r="J3" s="36"/>
    </row>
    <row r="4" spans="1:10" s="4" customFormat="1" ht="26.25" customHeight="1">
      <c r="A4" s="54" t="s">
        <v>3</v>
      </c>
      <c r="B4" s="15" t="s">
        <v>4</v>
      </c>
      <c r="C4" s="15"/>
      <c r="D4" s="15"/>
      <c r="E4" s="15"/>
      <c r="F4" s="15"/>
      <c r="G4" s="16" t="s">
        <v>34</v>
      </c>
      <c r="H4" s="17"/>
      <c r="I4" s="16"/>
      <c r="J4" s="17"/>
    </row>
    <row r="5" spans="1:10" s="4" customFormat="1" ht="37.5" customHeight="1">
      <c r="A5" s="55"/>
      <c r="B5" s="18" t="s">
        <v>35</v>
      </c>
      <c r="C5" s="18" t="s">
        <v>36</v>
      </c>
      <c r="D5" s="19" t="s">
        <v>37</v>
      </c>
      <c r="E5" s="18" t="s">
        <v>38</v>
      </c>
      <c r="F5" s="18" t="s">
        <v>39</v>
      </c>
      <c r="G5" s="20" t="s">
        <v>40</v>
      </c>
      <c r="H5" s="21" t="s">
        <v>41</v>
      </c>
      <c r="I5" s="20" t="s">
        <v>42</v>
      </c>
      <c r="J5" s="37" t="s">
        <v>43</v>
      </c>
    </row>
    <row r="6" spans="1:10" ht="27.75" customHeight="1">
      <c r="A6" s="22" t="s">
        <v>44</v>
      </c>
      <c r="B6" s="23">
        <f>SUM(C6:F6)</f>
        <v>73280</v>
      </c>
      <c r="C6" s="24">
        <v>59407</v>
      </c>
      <c r="D6" s="23">
        <v>11961</v>
      </c>
      <c r="E6" s="23">
        <v>1912</v>
      </c>
      <c r="F6" s="23"/>
      <c r="G6" s="25">
        <v>40614</v>
      </c>
      <c r="H6" s="26">
        <f>G6/B6*100</f>
        <v>55.423034934497814</v>
      </c>
      <c r="I6" s="25">
        <v>23654</v>
      </c>
      <c r="J6" s="26">
        <f>(G6-I6)/I6*100</f>
        <v>71.70034666441194</v>
      </c>
    </row>
    <row r="7" spans="1:10" ht="27.75" customHeight="1">
      <c r="A7" s="22" t="s">
        <v>45</v>
      </c>
      <c r="B7" s="23">
        <f aca="true" t="shared" si="0" ref="B7:B26">SUM(C7:F7)</f>
        <v>0</v>
      </c>
      <c r="C7" s="24"/>
      <c r="D7" s="23"/>
      <c r="E7" s="23"/>
      <c r="F7" s="23"/>
      <c r="G7" s="25">
        <v>0</v>
      </c>
      <c r="H7" s="26"/>
      <c r="I7" s="25">
        <v>15</v>
      </c>
      <c r="J7" s="26">
        <f aca="true" t="shared" si="1" ref="J7:J29">(G7-I7)/I7*100</f>
        <v>-100</v>
      </c>
    </row>
    <row r="8" spans="1:10" ht="27.75" customHeight="1">
      <c r="A8" s="22" t="s">
        <v>46</v>
      </c>
      <c r="B8" s="23">
        <f t="shared" si="0"/>
        <v>22105</v>
      </c>
      <c r="C8" s="24">
        <v>17315</v>
      </c>
      <c r="D8" s="23">
        <v>3613</v>
      </c>
      <c r="E8" s="23">
        <v>1177</v>
      </c>
      <c r="F8" s="23"/>
      <c r="G8" s="25">
        <v>11277</v>
      </c>
      <c r="H8" s="26">
        <f>G8/B8*100</f>
        <v>51.015607328658675</v>
      </c>
      <c r="I8" s="25">
        <v>9323</v>
      </c>
      <c r="J8" s="26">
        <f t="shared" si="1"/>
        <v>20.958918802960422</v>
      </c>
    </row>
    <row r="9" spans="1:10" ht="27.75" customHeight="1">
      <c r="A9" s="22" t="s">
        <v>47</v>
      </c>
      <c r="B9" s="23">
        <f t="shared" si="0"/>
        <v>129333</v>
      </c>
      <c r="C9" s="24">
        <v>107099</v>
      </c>
      <c r="D9" s="23">
        <v>4332</v>
      </c>
      <c r="E9" s="23">
        <v>17902</v>
      </c>
      <c r="F9" s="23"/>
      <c r="G9" s="25">
        <v>57184</v>
      </c>
      <c r="H9" s="26">
        <f>G9/B9*100</f>
        <v>44.21454694470862</v>
      </c>
      <c r="I9" s="25">
        <v>57311</v>
      </c>
      <c r="J9" s="26">
        <f t="shared" si="1"/>
        <v>-0.22159794803789848</v>
      </c>
    </row>
    <row r="10" spans="1:10" ht="27.75" customHeight="1">
      <c r="A10" s="22" t="s">
        <v>48</v>
      </c>
      <c r="B10" s="23">
        <f t="shared" si="0"/>
        <v>55399</v>
      </c>
      <c r="C10" s="24">
        <v>44772</v>
      </c>
      <c r="D10" s="23">
        <v>4592</v>
      </c>
      <c r="E10" s="23">
        <v>6035</v>
      </c>
      <c r="F10" s="23"/>
      <c r="G10" s="25">
        <v>14175</v>
      </c>
      <c r="H10" s="26">
        <f aca="true" t="shared" si="2" ref="H10:H22">G10/B10*100</f>
        <v>25.58710446036932</v>
      </c>
      <c r="I10" s="25">
        <v>24527</v>
      </c>
      <c r="J10" s="26">
        <f t="shared" si="1"/>
        <v>-42.20654788600318</v>
      </c>
    </row>
    <row r="11" spans="1:10" ht="27.75" customHeight="1">
      <c r="A11" s="27" t="s">
        <v>49</v>
      </c>
      <c r="B11" s="23">
        <f t="shared" si="0"/>
        <v>9117</v>
      </c>
      <c r="C11" s="24">
        <v>8280</v>
      </c>
      <c r="D11" s="23">
        <v>697</v>
      </c>
      <c r="E11" s="23">
        <v>140</v>
      </c>
      <c r="F11" s="23"/>
      <c r="G11" s="25">
        <v>2440</v>
      </c>
      <c r="H11" s="26">
        <f t="shared" si="2"/>
        <v>26.763189645716796</v>
      </c>
      <c r="I11" s="25">
        <v>1822</v>
      </c>
      <c r="J11" s="26">
        <f t="shared" si="1"/>
        <v>33.91877058177827</v>
      </c>
    </row>
    <row r="12" spans="1:10" ht="27.75" customHeight="1">
      <c r="A12" s="27" t="s">
        <v>50</v>
      </c>
      <c r="B12" s="23">
        <f t="shared" si="0"/>
        <v>54503</v>
      </c>
      <c r="C12" s="24">
        <v>33713</v>
      </c>
      <c r="D12" s="23">
        <v>9482</v>
      </c>
      <c r="E12" s="23">
        <v>11308</v>
      </c>
      <c r="F12" s="23"/>
      <c r="G12" s="25">
        <v>31754</v>
      </c>
      <c r="H12" s="26">
        <f t="shared" si="2"/>
        <v>58.26101315523916</v>
      </c>
      <c r="I12" s="25">
        <v>28597</v>
      </c>
      <c r="J12" s="26">
        <f t="shared" si="1"/>
        <v>11.039619540511241</v>
      </c>
    </row>
    <row r="13" spans="1:10" ht="27.75" customHeight="1">
      <c r="A13" s="27" t="s">
        <v>51</v>
      </c>
      <c r="B13" s="23">
        <f t="shared" si="0"/>
        <v>29839</v>
      </c>
      <c r="C13" s="24">
        <v>24272</v>
      </c>
      <c r="D13" s="23">
        <v>2979</v>
      </c>
      <c r="E13" s="23">
        <v>2588</v>
      </c>
      <c r="F13" s="23"/>
      <c r="G13" s="25">
        <v>11878</v>
      </c>
      <c r="H13" s="26">
        <f t="shared" si="2"/>
        <v>39.80696404034988</v>
      </c>
      <c r="I13" s="25">
        <v>9961</v>
      </c>
      <c r="J13" s="26">
        <f t="shared" si="1"/>
        <v>19.24505571729746</v>
      </c>
    </row>
    <row r="14" spans="1:10" ht="27.75" customHeight="1">
      <c r="A14" s="27" t="s">
        <v>52</v>
      </c>
      <c r="B14" s="23">
        <f t="shared" si="0"/>
        <v>12889</v>
      </c>
      <c r="C14" s="24">
        <v>9421</v>
      </c>
      <c r="D14" s="23">
        <v>2959</v>
      </c>
      <c r="E14" s="23">
        <v>509</v>
      </c>
      <c r="F14" s="23"/>
      <c r="G14" s="25">
        <v>6263</v>
      </c>
      <c r="H14" s="26">
        <f t="shared" si="2"/>
        <v>48.591822484288926</v>
      </c>
      <c r="I14" s="25">
        <v>2504</v>
      </c>
      <c r="J14" s="26">
        <f t="shared" si="1"/>
        <v>150.11980830670925</v>
      </c>
    </row>
    <row r="15" spans="1:10" ht="27.75" customHeight="1">
      <c r="A15" s="27" t="s">
        <v>53</v>
      </c>
      <c r="B15" s="23">
        <f t="shared" si="0"/>
        <v>181252</v>
      </c>
      <c r="C15" s="24">
        <v>153304</v>
      </c>
      <c r="D15" s="23">
        <v>17711</v>
      </c>
      <c r="E15" s="23">
        <v>10237</v>
      </c>
      <c r="F15" s="23"/>
      <c r="G15" s="25">
        <v>148661</v>
      </c>
      <c r="H15" s="26">
        <f t="shared" si="2"/>
        <v>82.01895703219827</v>
      </c>
      <c r="I15" s="25">
        <v>101516</v>
      </c>
      <c r="J15" s="26">
        <f t="shared" si="1"/>
        <v>46.440955120375115</v>
      </c>
    </row>
    <row r="16" spans="1:10" ht="27.75" customHeight="1">
      <c r="A16" s="27" t="s">
        <v>54</v>
      </c>
      <c r="B16" s="23">
        <f t="shared" si="0"/>
        <v>26657</v>
      </c>
      <c r="C16" s="24">
        <v>23425</v>
      </c>
      <c r="D16" s="23">
        <v>1047</v>
      </c>
      <c r="E16" s="23">
        <v>2185</v>
      </c>
      <c r="F16" s="23"/>
      <c r="G16" s="25">
        <v>11758</v>
      </c>
      <c r="H16" s="26">
        <f t="shared" si="2"/>
        <v>44.10848932738118</v>
      </c>
      <c r="I16" s="25">
        <v>9101</v>
      </c>
      <c r="J16" s="26">
        <f t="shared" si="1"/>
        <v>29.19459400065927</v>
      </c>
    </row>
    <row r="17" spans="1:10" ht="27.75" customHeight="1">
      <c r="A17" s="27" t="s">
        <v>55</v>
      </c>
      <c r="B17" s="23">
        <f t="shared" si="0"/>
        <v>21537</v>
      </c>
      <c r="C17" s="24">
        <v>9113</v>
      </c>
      <c r="D17" s="23">
        <v>2424</v>
      </c>
      <c r="E17" s="23"/>
      <c r="F17" s="23">
        <v>10000</v>
      </c>
      <c r="G17" s="25">
        <v>3144</v>
      </c>
      <c r="H17" s="26">
        <f t="shared" si="2"/>
        <v>14.598133444769468</v>
      </c>
      <c r="I17" s="25">
        <v>5033</v>
      </c>
      <c r="J17" s="26">
        <f t="shared" si="1"/>
        <v>-37.532286906417646</v>
      </c>
    </row>
    <row r="18" spans="1:10" ht="27.75" customHeight="1">
      <c r="A18" s="27" t="s">
        <v>56</v>
      </c>
      <c r="B18" s="23">
        <f t="shared" si="0"/>
        <v>88884</v>
      </c>
      <c r="C18" s="24">
        <v>71196</v>
      </c>
      <c r="D18" s="23">
        <v>12283</v>
      </c>
      <c r="E18" s="23">
        <v>5405</v>
      </c>
      <c r="F18" s="25"/>
      <c r="G18" s="25">
        <v>38991</v>
      </c>
      <c r="H18" s="26">
        <f t="shared" si="2"/>
        <v>43.867287700823546</v>
      </c>
      <c r="I18" s="25">
        <v>88118</v>
      </c>
      <c r="J18" s="26">
        <f t="shared" si="1"/>
        <v>-55.75137883292858</v>
      </c>
    </row>
    <row r="19" spans="1:10" ht="27.75" customHeight="1">
      <c r="A19" s="27" t="s">
        <v>57</v>
      </c>
      <c r="B19" s="23">
        <f t="shared" si="0"/>
        <v>1929</v>
      </c>
      <c r="C19" s="24">
        <v>414</v>
      </c>
      <c r="D19" s="23">
        <v>892</v>
      </c>
      <c r="E19" s="23">
        <v>623</v>
      </c>
      <c r="F19" s="23"/>
      <c r="G19" s="25">
        <v>1191</v>
      </c>
      <c r="H19" s="26">
        <f t="shared" si="2"/>
        <v>61.74183514774495</v>
      </c>
      <c r="I19" s="25">
        <v>702</v>
      </c>
      <c r="J19" s="26">
        <f t="shared" si="1"/>
        <v>69.65811965811966</v>
      </c>
    </row>
    <row r="20" spans="1:10" ht="27.75" customHeight="1">
      <c r="A20" s="27" t="s">
        <v>58</v>
      </c>
      <c r="B20" s="23">
        <f t="shared" si="0"/>
        <v>0</v>
      </c>
      <c r="C20" s="24"/>
      <c r="D20" s="23"/>
      <c r="E20" s="23"/>
      <c r="F20" s="23"/>
      <c r="G20" s="25">
        <v>82</v>
      </c>
      <c r="H20" s="26"/>
      <c r="I20" s="25"/>
      <c r="J20" s="26"/>
    </row>
    <row r="21" spans="1:10" ht="27.75" customHeight="1">
      <c r="A21" s="28" t="s">
        <v>59</v>
      </c>
      <c r="B21" s="23">
        <f t="shared" si="0"/>
        <v>2142</v>
      </c>
      <c r="C21" s="24">
        <v>1433</v>
      </c>
      <c r="D21" s="23">
        <v>477</v>
      </c>
      <c r="E21" s="23">
        <v>232</v>
      </c>
      <c r="F21" s="23"/>
      <c r="G21" s="25">
        <v>1075</v>
      </c>
      <c r="H21" s="26">
        <f t="shared" si="2"/>
        <v>50.18674136321195</v>
      </c>
      <c r="I21" s="25">
        <v>730</v>
      </c>
      <c r="J21" s="26">
        <f t="shared" si="1"/>
        <v>47.26027397260274</v>
      </c>
    </row>
    <row r="22" spans="1:10" ht="27.75" customHeight="1">
      <c r="A22" s="29" t="s">
        <v>60</v>
      </c>
      <c r="B22" s="23">
        <f t="shared" si="0"/>
        <v>31868</v>
      </c>
      <c r="C22" s="23">
        <v>28305</v>
      </c>
      <c r="D22" s="23">
        <v>3199</v>
      </c>
      <c r="E22" s="23">
        <v>364</v>
      </c>
      <c r="F22" s="23"/>
      <c r="G22" s="23">
        <v>16057</v>
      </c>
      <c r="H22" s="26">
        <f t="shared" si="2"/>
        <v>50.38596711434668</v>
      </c>
      <c r="I22" s="25">
        <v>14528</v>
      </c>
      <c r="J22" s="26">
        <f t="shared" si="1"/>
        <v>10.524504405286343</v>
      </c>
    </row>
    <row r="23" spans="1:10" ht="27.75" customHeight="1">
      <c r="A23" s="29" t="s">
        <v>61</v>
      </c>
      <c r="B23" s="23">
        <f t="shared" si="0"/>
        <v>10</v>
      </c>
      <c r="C23" s="24"/>
      <c r="D23" s="24"/>
      <c r="E23" s="24">
        <v>10</v>
      </c>
      <c r="F23" s="24"/>
      <c r="G23" s="24">
        <v>653</v>
      </c>
      <c r="H23" s="26"/>
      <c r="I23" s="23"/>
      <c r="J23" s="26"/>
    </row>
    <row r="24" spans="1:10" ht="27.75" customHeight="1">
      <c r="A24" s="29" t="s">
        <v>62</v>
      </c>
      <c r="B24" s="23">
        <f t="shared" si="0"/>
        <v>21509</v>
      </c>
      <c r="C24" s="24">
        <v>20381</v>
      </c>
      <c r="D24" s="24">
        <v>1128</v>
      </c>
      <c r="E24" s="24"/>
      <c r="F24" s="24"/>
      <c r="G24" s="24">
        <v>4376</v>
      </c>
      <c r="H24" s="26"/>
      <c r="I24" s="23">
        <v>4426</v>
      </c>
      <c r="J24" s="26">
        <f t="shared" si="1"/>
        <v>-1.1296882060551288</v>
      </c>
    </row>
    <row r="25" spans="1:10" ht="27.75" customHeight="1">
      <c r="A25" s="29" t="s">
        <v>63</v>
      </c>
      <c r="B25" s="23">
        <f t="shared" si="0"/>
        <v>6300</v>
      </c>
      <c r="C25" s="24">
        <v>6300</v>
      </c>
      <c r="D25" s="24"/>
      <c r="E25" s="24"/>
      <c r="F25" s="24"/>
      <c r="G25" s="24">
        <v>5582</v>
      </c>
      <c r="H25" s="26"/>
      <c r="I25" s="24"/>
      <c r="J25" s="26"/>
    </row>
    <row r="26" spans="1:10" ht="27.75" customHeight="1">
      <c r="A26" s="29" t="s">
        <v>64</v>
      </c>
      <c r="B26" s="23">
        <f t="shared" si="0"/>
        <v>150</v>
      </c>
      <c r="C26" s="24">
        <v>150</v>
      </c>
      <c r="D26" s="24"/>
      <c r="E26" s="24"/>
      <c r="F26" s="24"/>
      <c r="G26" s="24"/>
      <c r="H26" s="26"/>
      <c r="I26" s="24"/>
      <c r="J26" s="26"/>
    </row>
    <row r="27" spans="1:10" ht="27.75" customHeight="1">
      <c r="A27" s="30" t="s">
        <v>65</v>
      </c>
      <c r="B27" s="24">
        <f aca="true" t="shared" si="3" ref="B27:G27">SUM(B6:B26)</f>
        <v>768703</v>
      </c>
      <c r="C27" s="24">
        <f t="shared" si="3"/>
        <v>618300</v>
      </c>
      <c r="D27" s="24">
        <f t="shared" si="3"/>
        <v>79776</v>
      </c>
      <c r="E27" s="24">
        <f t="shared" si="3"/>
        <v>60627</v>
      </c>
      <c r="F27" s="24">
        <f t="shared" si="3"/>
        <v>10000</v>
      </c>
      <c r="G27" s="24">
        <f t="shared" si="3"/>
        <v>407155</v>
      </c>
      <c r="H27" s="26">
        <f>G27/B27*100</f>
        <v>52.966490309001</v>
      </c>
      <c r="I27" s="24">
        <v>381868</v>
      </c>
      <c r="J27" s="26">
        <f t="shared" si="1"/>
        <v>6.62192171116721</v>
      </c>
    </row>
    <row r="28" spans="1:10" ht="27.75" customHeight="1">
      <c r="A28" s="30" t="s">
        <v>66</v>
      </c>
      <c r="B28" s="23">
        <f>SUM(C28:F28)</f>
        <v>183531</v>
      </c>
      <c r="C28" s="24">
        <v>17000</v>
      </c>
      <c r="D28" s="23">
        <v>10164</v>
      </c>
      <c r="E28" s="23">
        <v>76367</v>
      </c>
      <c r="F28" s="23">
        <v>80000</v>
      </c>
      <c r="G28" s="25">
        <v>101829</v>
      </c>
      <c r="H28" s="26">
        <f>G28/B28*100</f>
        <v>55.48326985631855</v>
      </c>
      <c r="I28" s="25">
        <v>189631</v>
      </c>
      <c r="J28" s="26">
        <f t="shared" si="1"/>
        <v>-46.301501336806744</v>
      </c>
    </row>
    <row r="29" spans="1:10" ht="24" customHeight="1">
      <c r="A29" s="30" t="s">
        <v>67</v>
      </c>
      <c r="B29" s="23">
        <f aca="true" t="shared" si="4" ref="B29:G29">B27+B28</f>
        <v>952234</v>
      </c>
      <c r="C29" s="23">
        <f t="shared" si="4"/>
        <v>635300</v>
      </c>
      <c r="D29" s="23">
        <f t="shared" si="4"/>
        <v>89940</v>
      </c>
      <c r="E29" s="23">
        <f t="shared" si="4"/>
        <v>136994</v>
      </c>
      <c r="F29" s="23">
        <f t="shared" si="4"/>
        <v>90000</v>
      </c>
      <c r="G29" s="23">
        <f t="shared" si="4"/>
        <v>508984</v>
      </c>
      <c r="H29" s="26">
        <f>G29/B29*100</f>
        <v>53.45156757687711</v>
      </c>
      <c r="I29" s="23">
        <v>571499</v>
      </c>
      <c r="J29" s="26">
        <f t="shared" si="1"/>
        <v>-10.938776795759923</v>
      </c>
    </row>
    <row r="30" spans="2:10" ht="27" customHeight="1">
      <c r="B30" s="31"/>
      <c r="C30" s="31"/>
      <c r="D30" s="31"/>
      <c r="E30" s="31"/>
      <c r="F30" s="31"/>
      <c r="G30" s="32"/>
      <c r="H30" s="33"/>
      <c r="I30" s="32"/>
      <c r="J30" s="33" t="s">
        <v>68</v>
      </c>
    </row>
    <row r="31" ht="24.75" customHeight="1"/>
  </sheetData>
  <sheetProtection/>
  <mergeCells count="2">
    <mergeCell ref="A2:J2"/>
    <mergeCell ref="A4:A5"/>
  </mergeCells>
  <printOptions horizontalCentered="1"/>
  <pageMargins left="0.7874015748031497" right="0.7874015748031497" top="1.5748031496062993" bottom="0.7874015748031497" header="0.3937007874015748" footer="0.7874015748031497"/>
  <pageSetup firstPageNumber="11" useFirstPageNumber="1" fitToHeight="0" fitToWidth="1" horizontalDpi="600" verticalDpi="600" orientation="portrait" paperSize="9" scale="78" r:id="rId1"/>
  <headerFooter scaleWithDoc="0" alignWithMargins="0">
    <oddFooter>&amp;R- 11 -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番茄用户</dc:creator>
  <cp:keywords/>
  <dc:description/>
  <cp:lastModifiedBy>user01</cp:lastModifiedBy>
  <cp:lastPrinted>2019-07-24T01:06:58Z</cp:lastPrinted>
  <dcterms:created xsi:type="dcterms:W3CDTF">2013-02-01T09:09:56Z</dcterms:created>
  <dcterms:modified xsi:type="dcterms:W3CDTF">2019-07-24T07:50:42Z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